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16F2FA97-44E3-4B56-A923-AB0A108883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писок планів" sheetId="1" r:id="rId1"/>
    <sheet name="Тип процедури" sheetId="2" r:id="rId2"/>
    <sheet name="Валюти" sheetId="3" r:id="rId3"/>
    <sheet name="Рік" sheetId="4" r:id="rId4"/>
    <sheet name="Початок проведення закупівлі" sheetId="5" r:id="rId5"/>
    <sheet name="КЕКВ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1" i="4"/>
  <c r="A2" i="4"/>
  <c r="A3" i="4"/>
</calcChain>
</file>

<file path=xl/sharedStrings.xml><?xml version="1.0" encoding="utf-8"?>
<sst xmlns="http://schemas.openxmlformats.org/spreadsheetml/2006/main" count="187" uniqueCount="136">
  <si>
    <t>РІЧНИЙ ПЛАН ДЕРЖКОМТЕЛЕРАДІО НА 2024  РІК (зі змінами), ( ідентифікаційний  код за ЄДРПОУ 00013936)                                                                                        (адреса 01001,  Київ, вул. Прорізна, 2)</t>
  </si>
  <si>
    <t>Код предмета закупівлі відповідно до ДК 021:2015</t>
  </si>
  <si>
    <t>Конкретна назва предмета закупівлі</t>
  </si>
  <si>
    <t>Код згідно з КЕКВ   (для бюджетних коштів)</t>
  </si>
  <si>
    <t>Розмір бюджетного призначення за кошторисом або очікувана вартість предмета закупівлі</t>
  </si>
  <si>
    <t>Валюта процеду-ри</t>
  </si>
  <si>
    <t>Процедура закупівлі</t>
  </si>
  <si>
    <t>Орієнтовний початок проведення процедури закупівлі</t>
  </si>
  <si>
    <t>Рік проведення процеду-ри</t>
  </si>
  <si>
    <t>Примітки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</si>
  <si>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</si>
  <si>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</si>
  <si>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</si>
  <si>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</si>
  <si>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</si>
  <si>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</si>
  <si>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</si>
  <si>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</si>
  <si>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</si>
  <si>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09320000-8</t>
  </si>
  <si>
    <t>Теплова енергія</t>
  </si>
  <si>
    <t>UAH</t>
  </si>
  <si>
    <t>Закупівля без використання електронної системи</t>
  </si>
  <si>
    <t>січень</t>
  </si>
  <si>
    <t>2024</t>
  </si>
  <si>
    <t>50530000-9</t>
  </si>
  <si>
    <t>Послуги з ремонту і технічного обслуговування техніки за ДК 021:2015 - 50530000-9 (Технічне обслуговування маркувальної машини)</t>
  </si>
  <si>
    <t>50750000-7</t>
  </si>
  <si>
    <t>Послуги з технічного обслуговування ліфтів код ДК 021:2015 - 50750000-7 (надання послуг з технічного обслуговування ліфта)</t>
  </si>
  <si>
    <t>64110000-0</t>
  </si>
  <si>
    <t>Поштові послуги за ДК021:2015-64110000-0 (надання послуг з пересилання письмової кореспонденції)</t>
  </si>
  <si>
    <t>64210000-1</t>
  </si>
  <si>
    <t>Електронні комунікаційні послуги  (послуги телефонного зв’язку та передачи даних)</t>
  </si>
  <si>
    <t>березень</t>
  </si>
  <si>
    <t>65110000-7</t>
  </si>
  <si>
    <t>Послуги з централізованого водопостачання, із урахуванням оплати за абонентське обслуговування</t>
  </si>
  <si>
    <t>72260000-5</t>
  </si>
  <si>
    <t>Технічна підтримка програмного забезпечення АСКОД  у складі системи електронного  документообігу Замовника)</t>
  </si>
  <si>
    <t>лютий</t>
  </si>
  <si>
    <t>71310000-4</t>
  </si>
  <si>
    <t>Підготовка теплового пункту  до опалювального сезону 2023-2024 років будівлі за адресою: м.Київ, вул,Прорізна, 2</t>
  </si>
  <si>
    <t>травень</t>
  </si>
  <si>
    <t>72410000-7</t>
  </si>
  <si>
    <t>Послуги з доступу до мережі Інтернет</t>
  </si>
  <si>
    <t>79130000-4</t>
  </si>
  <si>
    <t>Посвідчення видачі Довіреності на проведення реєстраційних дій</t>
  </si>
  <si>
    <t>90510000-5</t>
  </si>
  <si>
    <t>Послуги з вивезення сміття (збирання, зберігання,перевезення, утилізація, захоронення) твердих побутових відходів</t>
  </si>
  <si>
    <t>90910000-9</t>
  </si>
  <si>
    <t>Прибирання службових приміщень та місць загального користування на 2-х поверхах адмінбудинку Держкомтелерадіо та окремо орендованих приміщень на вул. Хрещатик, 26</t>
  </si>
  <si>
    <t>Відкриті торги з особливостями</t>
  </si>
  <si>
    <t>торги не відбулися</t>
  </si>
  <si>
    <t>90430000-0</t>
  </si>
  <si>
    <t>Послуги з централізованого водовідведення, із урахуванням оплати за абонентське обслуговування</t>
  </si>
  <si>
    <t>Затверджені рішенням уповноваженої особи  від 19.03.2024  протокол  № 13</t>
  </si>
  <si>
    <t>Уповноважена особа  з питань організації та проведення закупівель/спрощених закупівель та закупівель вартість яких не перевищує 50 тис.грн</t>
  </si>
  <si>
    <t>Анжела МУРАХОВСЬКА</t>
  </si>
  <si>
    <t>Без застосування електронної системи</t>
  </si>
  <si>
    <t>Допорогові закупівлі</t>
  </si>
  <si>
    <t>open_belowThreshold</t>
  </si>
  <si>
    <t>Відкриті торги</t>
  </si>
  <si>
    <t>open_aboveThresholdUA</t>
  </si>
  <si>
    <t>Переговорна процедура для потреб оборони</t>
  </si>
  <si>
    <t>open_aboveThresholdUA.defense</t>
  </si>
  <si>
    <t>Відкриті торги з публікацією англійською мовою</t>
  </si>
  <si>
    <t>open_aboveThresholdEU</t>
  </si>
  <si>
    <t>Звіт про укладений договір</t>
  </si>
  <si>
    <t>limited_reporting</t>
  </si>
  <si>
    <t>Переговорна процедура</t>
  </si>
  <si>
    <t>limited_negotiation</t>
  </si>
  <si>
    <t>Переговорна процедура (скорочена)</t>
  </si>
  <si>
    <t>limited_negotiation.quick</t>
  </si>
  <si>
    <t>Конкурентний діалог 1-ий етап</t>
  </si>
  <si>
    <t>open_competitiveDialogueUA</t>
  </si>
  <si>
    <t>Конкурентний діалог з публікацією англійською мовою 1-ий етап</t>
  </si>
  <si>
    <t>open_competitiveDialogueEU</t>
  </si>
  <si>
    <t>USD</t>
  </si>
  <si>
    <t>EUR</t>
  </si>
  <si>
    <t>RUB</t>
  </si>
  <si>
    <t>GBP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</si>
  <si>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</si>
  <si>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</si>
  <si>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</si>
  <si>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</si>
  <si>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</si>
  <si>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</si>
  <si>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</si>
  <si>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</si>
  <si>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</si>
  <si>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</si>
  <si>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</si>
  <si>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</si>
  <si>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</si>
  <si>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</si>
  <si>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</si>
  <si>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</si>
  <si>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</si>
  <si>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</si>
  <si>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</si>
  <si>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</si>
  <si>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</si>
  <si>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</si>
  <si>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</si>
  <si>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зобов’язань</t>
  </si>
  <si>
    <t>Обслуговування внутрішніх боргових зобов’язань</t>
  </si>
  <si>
    <t>Обслуговування зовнішніх боргових зобов’язань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</si>
  <si>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</si>
  <si>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</si>
  <si>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</si>
  <si>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</si>
  <si>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</si>
  <si>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</si>
  <si>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</si>
  <si>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</si>
  <si>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</si>
  <si>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</si>
  <si>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</si>
  <si>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</si>
  <si>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</si>
  <si>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</si>
  <si>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</si>
  <si>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</si>
  <si>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</si>
  <si>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об’єктів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</si>
  <si>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</si>
  <si>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</si>
  <si>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об’єктів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</si>
  <si>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</si>
  <si>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</si>
  <si>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</si>
  <si>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</si>
  <si>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</si>
  <si>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</si>
  <si>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</si>
  <si>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</si>
  <si>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Нерозподілені видатки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</si>
</sst>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?_-;\-* #,##0.00_?_-;_-* &quot;-&quot;??_?_-;_-@_-"/>
    <numFmt numFmtId="165" formatCode="dd\.mm\.yyyy;@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165" fontId="0" fillId="0" borderId="0" xfId="0" applyNumberFormat="1"/>
    <xf numFmtId="49" fontId="0" fillId="0" borderId="0" xfId="0" applyNumberFormat="1"/>
    <xf numFmtId="0" fontId="1" fillId="0" borderId="0" xfId="0" applyFont="1"/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0" fillId="2" borderId="0" xfId="0" applyFill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justify"/>
    </xf>
    <xf numFmtId="0" fontId="7" fillId="0" borderId="0" xfId="0" applyFont="1" applyAlignment="1">
      <alignment horizontal="left" vertical="justify" wrapText="1"/>
    </xf>
    <xf numFmtId="0" fontId="10" fillId="0" borderId="0" xfId="0" applyFont="1"/>
    <xf numFmtId="0" fontId="5" fillId="0" borderId="0" xfId="0" applyFont="1" applyAlignment="1">
      <alignment wrapText="1"/>
    </xf>
    <xf numFmtId="0" fontId="8" fillId="0" borderId="0" xfId="0" applyFont="1"/>
    <xf numFmtId="0" fontId="5" fillId="0" borderId="0" xfId="0" applyFont="1"/>
    <xf numFmtId="0" fontId="9" fillId="0" borderId="0" xfId="0" applyFont="1"/>
    <xf numFmtId="0" fontId="6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2" fontId="6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165" fontId="6" fillId="2" borderId="3" xfId="0" applyNumberFormat="1" applyFont="1" applyFill="1" applyBorder="1"/>
    <xf numFmtId="0" fontId="5" fillId="2" borderId="3" xfId="0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/>
    <xf numFmtId="0" fontId="5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wrapText="1"/>
    </xf>
    <xf numFmtId="2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/>
    <xf numFmtId="0" fontId="11" fillId="2" borderId="0" xfId="0" applyFont="1" applyFill="1" applyAlignment="1">
      <alignment wrapText="1"/>
    </xf>
    <xf numFmtId="0" fontId="11" fillId="2" borderId="1" xfId="0" applyFont="1" applyFill="1" applyBorder="1" applyAlignment="1">
      <alignment vertical="top"/>
    </xf>
    <xf numFmtId="0" fontId="12" fillId="2" borderId="1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2" fontId="6" fillId="0" borderId="3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6" fillId="0" borderId="3" xfId="0" applyNumberFormat="1" applyFont="1" applyBorder="1"/>
    <xf numFmtId="0" fontId="10" fillId="2" borderId="0" xfId="0" applyFont="1" applyFill="1"/>
    <xf numFmtId="165" fontId="10" fillId="0" borderId="0" xfId="0" applyNumberFormat="1" applyFont="1"/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49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49" fontId="9" fillId="0" borderId="0" xfId="0" applyNumberFormat="1" applyFont="1" applyAlignment="1">
      <alignment horizontal="centerContinuous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workbookViewId="0">
      <selection activeCell="B21" sqref="B21"/>
    </sheetView>
  </sheetViews>
  <sheetFormatPr defaultRowHeight="15" x14ac:dyDescent="0.25"/>
  <cols>
    <col min="1" max="1" width="12.140625" customWidth="1"/>
    <col min="2" max="2" width="67.28515625" style="6" customWidth="1"/>
    <col min="3" max="3" width="6" style="8" customWidth="1"/>
    <col min="4" max="4" width="15" style="5" customWidth="1"/>
    <col min="5" max="5" width="7.42578125" style="4" customWidth="1"/>
    <col min="6" max="6" width="27" style="4" customWidth="1"/>
    <col min="7" max="7" width="9.140625" style="4"/>
    <col min="8" max="8" width="9.42578125" style="4" customWidth="1"/>
    <col min="9" max="9" width="14.7109375" style="1" customWidth="1"/>
  </cols>
  <sheetData>
    <row r="1" spans="1:9" ht="55.5" customHeight="1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9" ht="73.5" customHeight="1" x14ac:dyDescent="0.25">
      <c r="A2" s="43" t="s">
        <v>1</v>
      </c>
      <c r="B2" s="44" t="s">
        <v>2</v>
      </c>
      <c r="C2" s="44" t="s">
        <v>3</v>
      </c>
      <c r="D2" s="45" t="s">
        <v>4</v>
      </c>
      <c r="E2" s="44" t="s">
        <v>5</v>
      </c>
      <c r="F2" s="44" t="s">
        <v>6</v>
      </c>
      <c r="G2" s="44" t="s">
        <v>7</v>
      </c>
      <c r="H2" s="44" t="s">
        <v>8</v>
      </c>
      <c r="I2" s="44" t="s">
        <v>9</v>
      </c>
    </row>
    <row r="3" spans="1:9" s="9" customFormat="1" ht="12.75" customHeight="1" x14ac:dyDescent="0.2">
      <c r="A3" s="46" t="s">
        <v>10</v>
      </c>
      <c r="B3" s="46" t="s">
        <v>11</v>
      </c>
      <c r="C3" s="46" t="s">
        <v>12</v>
      </c>
      <c r="D3" s="46" t="s">
        <v>13</v>
      </c>
      <c r="E3" s="46" t="s">
        <v>14</v>
      </c>
      <c r="F3" s="46" t="s">
        <v>15</v>
      </c>
      <c r="G3" s="46" t="s">
        <v>16</v>
      </c>
      <c r="H3" s="46" t="s">
        <v>17</v>
      </c>
      <c r="I3" s="46" t="s">
        <v>18</v>
      </c>
    </row>
    <row r="4" spans="1:9" s="10" customFormat="1" x14ac:dyDescent="0.25">
      <c r="A4" s="47"/>
      <c r="B4" s="48"/>
      <c r="C4" s="47"/>
      <c r="D4" s="49"/>
      <c r="E4" s="50"/>
      <c r="F4" s="51"/>
      <c r="G4" s="50"/>
      <c r="H4" s="50"/>
      <c r="I4" s="52"/>
    </row>
    <row r="5" spans="1:9" s="10" customFormat="1" ht="35.25" customHeight="1" x14ac:dyDescent="0.25">
      <c r="A5" s="20" t="s">
        <v>19</v>
      </c>
      <c r="B5" s="21" t="s">
        <v>20</v>
      </c>
      <c r="C5" s="20">
        <v>2271</v>
      </c>
      <c r="D5" s="22">
        <v>970000</v>
      </c>
      <c r="E5" s="23" t="s">
        <v>21</v>
      </c>
      <c r="F5" s="11" t="s">
        <v>22</v>
      </c>
      <c r="G5" s="23" t="s">
        <v>23</v>
      </c>
      <c r="H5" s="23" t="s">
        <v>24</v>
      </c>
      <c r="I5" s="24"/>
    </row>
    <row r="6" spans="1:9" s="10" customFormat="1" ht="42.75" customHeight="1" x14ac:dyDescent="0.25">
      <c r="A6" s="25" t="s">
        <v>25</v>
      </c>
      <c r="B6" s="21" t="s">
        <v>26</v>
      </c>
      <c r="C6" s="20">
        <v>2240</v>
      </c>
      <c r="D6" s="26">
        <v>18000</v>
      </c>
      <c r="E6" s="23" t="s">
        <v>21</v>
      </c>
      <c r="F6" s="11" t="s">
        <v>22</v>
      </c>
      <c r="G6" s="23" t="s">
        <v>23</v>
      </c>
      <c r="H6" s="23" t="s">
        <v>24</v>
      </c>
      <c r="I6" s="24"/>
    </row>
    <row r="7" spans="1:9" s="10" customFormat="1" ht="39.75" customHeight="1" x14ac:dyDescent="0.25">
      <c r="A7" s="27" t="s">
        <v>27</v>
      </c>
      <c r="B7" s="28" t="s">
        <v>28</v>
      </c>
      <c r="C7" s="29">
        <v>2240</v>
      </c>
      <c r="D7" s="30">
        <v>33595.199999999997</v>
      </c>
      <c r="E7" s="31" t="s">
        <v>21</v>
      </c>
      <c r="F7" s="11" t="s">
        <v>22</v>
      </c>
      <c r="G7" s="31" t="s">
        <v>23</v>
      </c>
      <c r="H7" s="31" t="s">
        <v>24</v>
      </c>
      <c r="I7" s="32"/>
    </row>
    <row r="8" spans="1:9" s="10" customFormat="1" ht="44.25" customHeight="1" x14ac:dyDescent="0.25">
      <c r="A8" s="27" t="s">
        <v>29</v>
      </c>
      <c r="B8" s="33" t="s">
        <v>30</v>
      </c>
      <c r="C8" s="29">
        <v>2240</v>
      </c>
      <c r="D8" s="34">
        <v>30000</v>
      </c>
      <c r="E8" s="31" t="s">
        <v>21</v>
      </c>
      <c r="F8" s="11" t="s">
        <v>22</v>
      </c>
      <c r="G8" s="31" t="s">
        <v>23</v>
      </c>
      <c r="H8" s="31" t="s">
        <v>24</v>
      </c>
      <c r="I8" s="32"/>
    </row>
    <row r="9" spans="1:9" s="10" customFormat="1" ht="44.25" customHeight="1" x14ac:dyDescent="0.25">
      <c r="A9" s="27" t="s">
        <v>31</v>
      </c>
      <c r="B9" s="33" t="s">
        <v>32</v>
      </c>
      <c r="C9" s="29">
        <v>2240</v>
      </c>
      <c r="D9" s="34">
        <v>185000</v>
      </c>
      <c r="E9" s="31" t="s">
        <v>21</v>
      </c>
      <c r="F9" s="12" t="s">
        <v>22</v>
      </c>
      <c r="G9" s="31" t="s">
        <v>33</v>
      </c>
      <c r="H9" s="35" t="s">
        <v>24</v>
      </c>
      <c r="I9" s="32"/>
    </row>
    <row r="10" spans="1:9" s="10" customFormat="1" ht="35.25" customHeight="1" x14ac:dyDescent="0.25">
      <c r="A10" s="27" t="s">
        <v>34</v>
      </c>
      <c r="B10" s="33" t="s">
        <v>35</v>
      </c>
      <c r="C10" s="29">
        <v>2272</v>
      </c>
      <c r="D10" s="34">
        <v>45729.48</v>
      </c>
      <c r="E10" s="31" t="s">
        <v>21</v>
      </c>
      <c r="F10" s="11" t="s">
        <v>22</v>
      </c>
      <c r="G10" s="31" t="s">
        <v>23</v>
      </c>
      <c r="H10" s="31" t="s">
        <v>24</v>
      </c>
      <c r="I10" s="32"/>
    </row>
    <row r="11" spans="1:9" s="10" customFormat="1" ht="35.25" customHeight="1" x14ac:dyDescent="0.25">
      <c r="A11" s="27" t="s">
        <v>36</v>
      </c>
      <c r="B11" s="33" t="s">
        <v>37</v>
      </c>
      <c r="C11" s="29">
        <v>2240</v>
      </c>
      <c r="D11" s="34">
        <v>156384</v>
      </c>
      <c r="E11" s="31" t="s">
        <v>21</v>
      </c>
      <c r="F11" s="11" t="s">
        <v>22</v>
      </c>
      <c r="G11" s="31" t="s">
        <v>38</v>
      </c>
      <c r="H11" s="31" t="s">
        <v>24</v>
      </c>
      <c r="I11" s="32"/>
    </row>
    <row r="12" spans="1:9" s="10" customFormat="1" ht="37.5" customHeight="1" x14ac:dyDescent="0.25">
      <c r="A12" s="27" t="s">
        <v>39</v>
      </c>
      <c r="B12" s="33" t="s">
        <v>40</v>
      </c>
      <c r="C12" s="29">
        <v>2240</v>
      </c>
      <c r="D12" s="34">
        <v>49772</v>
      </c>
      <c r="E12" s="31" t="s">
        <v>21</v>
      </c>
      <c r="F12" s="12" t="s">
        <v>22</v>
      </c>
      <c r="G12" s="31" t="s">
        <v>41</v>
      </c>
      <c r="H12" s="35" t="s">
        <v>24</v>
      </c>
      <c r="I12" s="32"/>
    </row>
    <row r="13" spans="1:9" s="10" customFormat="1" ht="37.5" customHeight="1" x14ac:dyDescent="0.25">
      <c r="A13" s="27" t="s">
        <v>42</v>
      </c>
      <c r="B13" s="33" t="s">
        <v>43</v>
      </c>
      <c r="C13" s="29">
        <v>2240</v>
      </c>
      <c r="D13" s="34">
        <v>72000</v>
      </c>
      <c r="E13" s="31" t="s">
        <v>21</v>
      </c>
      <c r="F13" s="12" t="s">
        <v>22</v>
      </c>
      <c r="G13" s="31" t="s">
        <v>38</v>
      </c>
      <c r="H13" s="35" t="s">
        <v>24</v>
      </c>
      <c r="I13" s="32"/>
    </row>
    <row r="14" spans="1:9" s="10" customFormat="1" ht="37.5" customHeight="1" x14ac:dyDescent="0.25">
      <c r="A14" s="27" t="s">
        <v>44</v>
      </c>
      <c r="B14" s="33" t="s">
        <v>45</v>
      </c>
      <c r="C14" s="29">
        <v>2240</v>
      </c>
      <c r="D14" s="34">
        <v>1500</v>
      </c>
      <c r="E14" s="31" t="s">
        <v>21</v>
      </c>
      <c r="F14" s="12" t="s">
        <v>22</v>
      </c>
      <c r="G14" s="31" t="s">
        <v>33</v>
      </c>
      <c r="H14" s="35" t="s">
        <v>24</v>
      </c>
      <c r="I14" s="32"/>
    </row>
    <row r="15" spans="1:9" s="10" customFormat="1" ht="37.5" customHeight="1" x14ac:dyDescent="0.25">
      <c r="A15" s="36" t="s">
        <v>46</v>
      </c>
      <c r="B15" s="37" t="s">
        <v>47</v>
      </c>
      <c r="C15" s="36">
        <v>2275</v>
      </c>
      <c r="D15" s="38">
        <v>19389.12</v>
      </c>
      <c r="E15" s="31" t="s">
        <v>21</v>
      </c>
      <c r="F15" s="11" t="s">
        <v>22</v>
      </c>
      <c r="G15" s="31" t="s">
        <v>23</v>
      </c>
      <c r="H15" s="31" t="s">
        <v>24</v>
      </c>
      <c r="I15" s="39"/>
    </row>
    <row r="16" spans="1:9" s="10" customFormat="1" ht="37.5" customHeight="1" x14ac:dyDescent="0.25">
      <c r="A16" s="36" t="s">
        <v>48</v>
      </c>
      <c r="B16" s="40" t="s">
        <v>49</v>
      </c>
      <c r="C16" s="36">
        <v>2240</v>
      </c>
      <c r="D16" s="38">
        <v>181953</v>
      </c>
      <c r="E16" s="31" t="s">
        <v>21</v>
      </c>
      <c r="F16" s="11" t="s">
        <v>50</v>
      </c>
      <c r="G16" s="31" t="s">
        <v>23</v>
      </c>
      <c r="H16" s="31" t="s">
        <v>24</v>
      </c>
      <c r="I16" s="41" t="s">
        <v>51</v>
      </c>
    </row>
    <row r="17" spans="1:9" s="10" customFormat="1" ht="37.5" customHeight="1" x14ac:dyDescent="0.25">
      <c r="A17" s="36" t="s">
        <v>48</v>
      </c>
      <c r="B17" s="37" t="s">
        <v>49</v>
      </c>
      <c r="C17" s="36">
        <v>2240</v>
      </c>
      <c r="D17" s="38">
        <v>181953</v>
      </c>
      <c r="E17" s="31" t="s">
        <v>21</v>
      </c>
      <c r="F17" s="11" t="s">
        <v>50</v>
      </c>
      <c r="G17" s="31" t="s">
        <v>38</v>
      </c>
      <c r="H17" s="31" t="s">
        <v>24</v>
      </c>
      <c r="I17" s="39"/>
    </row>
    <row r="18" spans="1:9" s="10" customFormat="1" ht="41.25" customHeight="1" x14ac:dyDescent="0.25">
      <c r="A18" s="36" t="s">
        <v>52</v>
      </c>
      <c r="B18" s="42" t="s">
        <v>53</v>
      </c>
      <c r="C18" s="36">
        <v>2272</v>
      </c>
      <c r="D18" s="38">
        <v>40286.28</v>
      </c>
      <c r="E18" s="31" t="s">
        <v>21</v>
      </c>
      <c r="F18" s="11" t="s">
        <v>22</v>
      </c>
      <c r="G18" s="31" t="s">
        <v>23</v>
      </c>
      <c r="H18" s="31" t="s">
        <v>24</v>
      </c>
      <c r="I18" s="39"/>
    </row>
    <row r="19" spans="1:9" s="10" customFormat="1" x14ac:dyDescent="0.25">
      <c r="A19" s="53"/>
      <c r="B19" s="53"/>
      <c r="C19" s="53"/>
      <c r="D19" s="53"/>
      <c r="E19" s="53"/>
      <c r="F19" s="53"/>
      <c r="G19" s="53"/>
      <c r="H19" s="53"/>
      <c r="I19" s="53"/>
    </row>
    <row r="20" spans="1:9" ht="24" customHeight="1" x14ac:dyDescent="0.25">
      <c r="A20" s="13"/>
      <c r="B20" s="13" t="s">
        <v>54</v>
      </c>
      <c r="C20" s="14"/>
      <c r="D20" s="14"/>
      <c r="E20" s="14"/>
      <c r="F20" s="14"/>
      <c r="G20" s="14"/>
      <c r="H20" s="14"/>
      <c r="I20" s="54"/>
    </row>
    <row r="21" spans="1:9" ht="24.75" x14ac:dyDescent="0.25">
      <c r="A21" s="16"/>
      <c r="B21" s="16" t="s">
        <v>55</v>
      </c>
      <c r="C21" s="17"/>
      <c r="D21" s="18"/>
      <c r="E21" s="18"/>
      <c r="F21" s="18" t="s">
        <v>56</v>
      </c>
      <c r="G21" s="19"/>
      <c r="H21" s="19"/>
      <c r="I21" s="54"/>
    </row>
    <row r="22" spans="1:9" x14ac:dyDescent="0.25">
      <c r="A22" s="15"/>
      <c r="B22" s="15"/>
      <c r="C22" s="15"/>
      <c r="D22" s="15"/>
      <c r="E22" s="15"/>
      <c r="F22" s="15"/>
      <c r="G22" s="15"/>
      <c r="H22" s="15"/>
      <c r="I22" s="54"/>
    </row>
    <row r="23" spans="1:9" x14ac:dyDescent="0.25">
      <c r="A23" s="55"/>
      <c r="B23" s="60"/>
      <c r="C23" s="60"/>
      <c r="D23" s="60"/>
      <c r="E23" s="56"/>
      <c r="F23" s="57"/>
      <c r="G23" s="58"/>
      <c r="H23" s="58"/>
      <c r="I23" s="54"/>
    </row>
    <row r="24" spans="1:9" x14ac:dyDescent="0.25">
      <c r="A24" s="7"/>
      <c r="B24" s="59"/>
      <c r="C24" s="59"/>
      <c r="D24" s="59"/>
    </row>
    <row r="26" spans="1:9" ht="87" customHeight="1" x14ac:dyDescent="0.25"/>
  </sheetData>
  <pageMargins left="0.70866141732283472" right="0.70866141732283472" top="0.19685039370078741" bottom="0.15748031496062992" header="0.31496062992125984" footer="0.31496062992125984"/>
  <pageSetup paperSize="9" scale="75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"/>
  <sheetViews>
    <sheetView workbookViewId="0"/>
  </sheetViews>
  <sheetFormatPr defaultRowHeight="15" x14ac:dyDescent="0.25"/>
  <cols>
    <col min="1" max="1" width="48.85546875" customWidth="1"/>
    <col min="2" max="2" width="39.42578125" customWidth="1"/>
  </cols>
  <sheetData>
    <row r="1" spans="1:2" x14ac:dyDescent="0.25">
      <c r="A1" s="3" t="s">
        <v>57</v>
      </c>
      <c r="B1" s="3"/>
    </row>
    <row r="2" spans="1:2" x14ac:dyDescent="0.25">
      <c r="A2" s="3" t="s">
        <v>58</v>
      </c>
      <c r="B2" s="3" t="s">
        <v>59</v>
      </c>
    </row>
    <row r="3" spans="1:2" x14ac:dyDescent="0.25">
      <c r="A3" s="3" t="s">
        <v>60</v>
      </c>
      <c r="B3" s="3" t="s">
        <v>61</v>
      </c>
    </row>
    <row r="4" spans="1:2" x14ac:dyDescent="0.25">
      <c r="A4" s="3" t="s">
        <v>62</v>
      </c>
      <c r="B4" s="3" t="s">
        <v>63</v>
      </c>
    </row>
    <row r="5" spans="1:2" x14ac:dyDescent="0.25">
      <c r="A5" s="3" t="s">
        <v>64</v>
      </c>
      <c r="B5" s="3" t="s">
        <v>65</v>
      </c>
    </row>
    <row r="6" spans="1:2" x14ac:dyDescent="0.25">
      <c r="A6" s="3" t="s">
        <v>66</v>
      </c>
      <c r="B6" s="3" t="s">
        <v>67</v>
      </c>
    </row>
    <row r="7" spans="1:2" x14ac:dyDescent="0.25">
      <c r="A7" s="3" t="s">
        <v>68</v>
      </c>
      <c r="B7" s="3" t="s">
        <v>69</v>
      </c>
    </row>
    <row r="8" spans="1:2" x14ac:dyDescent="0.25">
      <c r="A8" s="3" t="s">
        <v>70</v>
      </c>
      <c r="B8" s="3" t="s">
        <v>71</v>
      </c>
    </row>
    <row r="9" spans="1:2" x14ac:dyDescent="0.25">
      <c r="A9" s="3" t="s">
        <v>72</v>
      </c>
      <c r="B9" s="3" t="s">
        <v>73</v>
      </c>
    </row>
    <row r="10" spans="1:2" x14ac:dyDescent="0.25">
      <c r="A10" s="3" t="s">
        <v>74</v>
      </c>
      <c r="B10" s="3" t="s">
        <v>75</v>
      </c>
    </row>
  </sheetData>
  <sheetProtection password="8805" sheet="1" objects="1" scenarios="1"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H41" sqref="H41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sheetProtection password="DD03" sheet="1" objects="1" scenarios="1"/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defaultRowHeight="15" x14ac:dyDescent="0.25"/>
  <cols>
    <col min="1" max="1" width="19.85546875" customWidth="1"/>
  </cols>
  <sheetData>
    <row r="1" spans="1:1" x14ac:dyDescent="0.25">
      <c r="A1">
        <f ca="1">YEAR(TODAY())-1</f>
        <v>2023</v>
      </c>
    </row>
    <row r="2" spans="1:1" x14ac:dyDescent="0.25">
      <c r="A2">
        <f ca="1">YEAR(TODAY())</f>
        <v>2024</v>
      </c>
    </row>
    <row r="3" spans="1:1" x14ac:dyDescent="0.25">
      <c r="A3">
        <f ca="1">YEAR(TODAY())+1</f>
        <v>2025</v>
      </c>
    </row>
  </sheetData>
  <sheetProtection password="8805" sheet="1" objects="1" scenarios="1"/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6"/>
  <sheetViews>
    <sheetView workbookViewId="0"/>
  </sheetViews>
  <sheetFormatPr defaultRowHeight="15" x14ac:dyDescent="0.25"/>
  <cols>
    <col min="1" max="1" width="16.42578125" customWidth="1"/>
  </cols>
  <sheetData>
    <row r="1" spans="1:1" x14ac:dyDescent="0.25">
      <c r="A1" t="str">
        <f ca="1">CONCATENATE("01.01.",YEAR(TODAY())-1)</f>
        <v>01.01.2023</v>
      </c>
    </row>
    <row r="2" spans="1:1" x14ac:dyDescent="0.25">
      <c r="A2" t="str">
        <f ca="1">CONCATENATE("01.02.",YEAR(TODAY())-1)</f>
        <v>01.02.2023</v>
      </c>
    </row>
    <row r="3" spans="1:1" x14ac:dyDescent="0.25">
      <c r="A3" t="str">
        <f ca="1">CONCATENATE("01.03.",YEAR(TODAY())-1)</f>
        <v>01.03.2023</v>
      </c>
    </row>
    <row r="4" spans="1:1" x14ac:dyDescent="0.25">
      <c r="A4" t="str">
        <f ca="1">CONCATENATE("01.04.",YEAR(TODAY())-1)</f>
        <v>01.04.2023</v>
      </c>
    </row>
    <row r="5" spans="1:1" x14ac:dyDescent="0.25">
      <c r="A5" t="str">
        <f ca="1">CONCATENATE("01.05.",YEAR(TODAY())-1)</f>
        <v>01.05.2023</v>
      </c>
    </row>
    <row r="6" spans="1:1" x14ac:dyDescent="0.25">
      <c r="A6" t="str">
        <f ca="1">CONCATENATE("01.06.",YEAR(TODAY())-1)</f>
        <v>01.06.2023</v>
      </c>
    </row>
    <row r="7" spans="1:1" x14ac:dyDescent="0.25">
      <c r="A7" t="str">
        <f ca="1">CONCATENATE("01.07.",YEAR(TODAY())-1)</f>
        <v>01.07.2023</v>
      </c>
    </row>
    <row r="8" spans="1:1" x14ac:dyDescent="0.25">
      <c r="A8" t="str">
        <f ca="1">CONCATENATE("01.08.",YEAR(TODAY())-1)</f>
        <v>01.08.2023</v>
      </c>
    </row>
    <row r="9" spans="1:1" x14ac:dyDescent="0.25">
      <c r="A9" t="str">
        <f ca="1">CONCATENATE("01.09.",YEAR(TODAY())-1)</f>
        <v>01.09.2023</v>
      </c>
    </row>
    <row r="10" spans="1:1" x14ac:dyDescent="0.25">
      <c r="A10" t="str">
        <f ca="1">CONCATENATE("01.10.",YEAR(TODAY())-1)</f>
        <v>01.10.2023</v>
      </c>
    </row>
    <row r="11" spans="1:1" x14ac:dyDescent="0.25">
      <c r="A11" t="str">
        <f ca="1">CONCATENATE("01.11.",YEAR(TODAY())-1)</f>
        <v>01.11.2023</v>
      </c>
    </row>
    <row r="12" spans="1:1" x14ac:dyDescent="0.25">
      <c r="A12" t="str">
        <f ca="1">CONCATENATE("01.12.",YEAR(TODAY())-1)</f>
        <v>01.12.2023</v>
      </c>
    </row>
    <row r="13" spans="1:1" x14ac:dyDescent="0.25">
      <c r="A13" t="str">
        <f ca="1">CONCATENATE("01.01.",YEAR(TODAY()))</f>
        <v>01.01.2024</v>
      </c>
    </row>
    <row r="14" spans="1:1" x14ac:dyDescent="0.25">
      <c r="A14" t="str">
        <f ca="1">CONCATENATE("01.02.",YEAR(TODAY()))</f>
        <v>01.02.2024</v>
      </c>
    </row>
    <row r="15" spans="1:1" x14ac:dyDescent="0.25">
      <c r="A15" t="str">
        <f ca="1">CONCATENATE("01.03.",YEAR(TODAY()))</f>
        <v>01.03.2024</v>
      </c>
    </row>
    <row r="16" spans="1:1" x14ac:dyDescent="0.25">
      <c r="A16" t="str">
        <f ca="1">CONCATENATE("01.04.",YEAR(TODAY()))</f>
        <v>01.04.2024</v>
      </c>
    </row>
    <row r="17" spans="1:1" x14ac:dyDescent="0.25">
      <c r="A17" t="str">
        <f ca="1">CONCATENATE("01.05.",YEAR(TODAY()))</f>
        <v>01.05.2024</v>
      </c>
    </row>
    <row r="18" spans="1:1" x14ac:dyDescent="0.25">
      <c r="A18" t="str">
        <f ca="1">CONCATENATE("01.06.",YEAR(TODAY()))</f>
        <v>01.06.2024</v>
      </c>
    </row>
    <row r="19" spans="1:1" x14ac:dyDescent="0.25">
      <c r="A19" t="str">
        <f ca="1">CONCATENATE("01.07.",YEAR(TODAY()))</f>
        <v>01.07.2024</v>
      </c>
    </row>
    <row r="20" spans="1:1" x14ac:dyDescent="0.25">
      <c r="A20" t="str">
        <f ca="1">CONCATENATE("01.08.",YEAR(TODAY()))</f>
        <v>01.08.2024</v>
      </c>
    </row>
    <row r="21" spans="1:1" x14ac:dyDescent="0.25">
      <c r="A21" t="str">
        <f ca="1">CONCATENATE("01.09.",YEAR(TODAY()))</f>
        <v>01.09.2024</v>
      </c>
    </row>
    <row r="22" spans="1:1" x14ac:dyDescent="0.25">
      <c r="A22" t="str">
        <f ca="1">CONCATENATE("01.10.",YEAR(TODAY()))</f>
        <v>01.10.2024</v>
      </c>
    </row>
    <row r="23" spans="1:1" x14ac:dyDescent="0.25">
      <c r="A23" t="str">
        <f ca="1">CONCATENATE("01.11.",YEAR(TODAY()))</f>
        <v>01.11.2024</v>
      </c>
    </row>
    <row r="24" spans="1:1" x14ac:dyDescent="0.25">
      <c r="A24" t="str">
        <f ca="1">CONCATENATE("01.12.",YEAR(TODAY()))</f>
        <v>01.12.2024</v>
      </c>
    </row>
    <row r="25" spans="1:1" x14ac:dyDescent="0.25">
      <c r="A25" t="str">
        <f ca="1">CONCATENATE("01.01.",YEAR(TODAY())+1)</f>
        <v>01.01.2025</v>
      </c>
    </row>
    <row r="26" spans="1:1" x14ac:dyDescent="0.25">
      <c r="A26" t="str">
        <f ca="1">CONCATENATE("01.02.",YEAR(TODAY())+1)</f>
        <v>01.02.2025</v>
      </c>
    </row>
    <row r="27" spans="1:1" x14ac:dyDescent="0.25">
      <c r="A27" t="str">
        <f ca="1">CONCATENATE("01.03.",YEAR(TODAY())+1)</f>
        <v>01.03.2025</v>
      </c>
    </row>
    <row r="28" spans="1:1" x14ac:dyDescent="0.25">
      <c r="A28" t="str">
        <f ca="1">CONCATENATE("01.04.",YEAR(TODAY())+1)</f>
        <v>01.04.2025</v>
      </c>
    </row>
    <row r="29" spans="1:1" x14ac:dyDescent="0.25">
      <c r="A29" t="str">
        <f ca="1">CONCATENATE("01.05.",YEAR(TODAY())+1)</f>
        <v>01.05.2025</v>
      </c>
    </row>
    <row r="30" spans="1:1" x14ac:dyDescent="0.25">
      <c r="A30" t="str">
        <f ca="1">CONCATENATE("01.06.",YEAR(TODAY())+1)</f>
        <v>01.06.2025</v>
      </c>
    </row>
    <row r="31" spans="1:1" x14ac:dyDescent="0.25">
      <c r="A31" t="str">
        <f ca="1">CONCATENATE("01.07.",YEAR(TODAY())+1)</f>
        <v>01.07.2025</v>
      </c>
    </row>
    <row r="32" spans="1:1" x14ac:dyDescent="0.25">
      <c r="A32" t="str">
        <f ca="1">CONCATENATE("01.08.",YEAR(TODAY())+1)</f>
        <v>01.08.2025</v>
      </c>
    </row>
    <row r="33" spans="1:1" x14ac:dyDescent="0.25">
      <c r="A33" t="str">
        <f ca="1">CONCATENATE("01.09.",YEAR(TODAY())+1)</f>
        <v>01.09.2025</v>
      </c>
    </row>
    <row r="34" spans="1:1" x14ac:dyDescent="0.25">
      <c r="A34" t="str">
        <f ca="1">CONCATENATE("01.10.",YEAR(TODAY())+1)</f>
        <v>01.10.2025</v>
      </c>
    </row>
    <row r="35" spans="1:1" x14ac:dyDescent="0.25">
      <c r="A35" t="str">
        <f ca="1">CONCATENATE("01.11.",YEAR(TODAY())+1)</f>
        <v>01.11.2025</v>
      </c>
    </row>
    <row r="36" spans="1:1" x14ac:dyDescent="0.25">
      <c r="A36" t="str">
        <f ca="1">CONCATENATE("01.12.",YEAR(TODAY())+1)</f>
        <v>01.12.2025</v>
      </c>
    </row>
  </sheetData>
  <sheetProtection password="8805" sheet="1" objects="1" scenarios="1"/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6"/>
  <sheetViews>
    <sheetView topLeftCell="A13" workbookViewId="0"/>
  </sheetViews>
  <sheetFormatPr defaultRowHeight="15" x14ac:dyDescent="0.25"/>
  <cols>
    <col min="2" max="2" width="93.85546875" customWidth="1"/>
  </cols>
  <sheetData>
    <row r="1" spans="1:2" x14ac:dyDescent="0.25">
      <c r="A1" s="2">
        <v>2000</v>
      </c>
      <c r="B1" t="s">
        <v>80</v>
      </c>
    </row>
    <row r="2" spans="1:2" x14ac:dyDescent="0.25">
      <c r="A2" s="2">
        <v>2100</v>
      </c>
      <c r="B2" t="s">
        <v>81</v>
      </c>
    </row>
    <row r="3" spans="1:2" x14ac:dyDescent="0.25">
      <c r="A3" s="2">
        <v>2110</v>
      </c>
      <c r="B3" t="s">
        <v>82</v>
      </c>
    </row>
    <row r="4" spans="1:2" x14ac:dyDescent="0.25">
      <c r="A4" s="2">
        <v>2111</v>
      </c>
      <c r="B4" t="s">
        <v>83</v>
      </c>
    </row>
    <row r="5" spans="1:2" x14ac:dyDescent="0.25">
      <c r="A5" s="2">
        <v>2112</v>
      </c>
      <c r="B5" t="s">
        <v>84</v>
      </c>
    </row>
    <row r="6" spans="1:2" x14ac:dyDescent="0.25">
      <c r="A6" s="2">
        <v>2120</v>
      </c>
      <c r="B6" t="s">
        <v>85</v>
      </c>
    </row>
    <row r="7" spans="1:2" x14ac:dyDescent="0.25">
      <c r="A7" s="2">
        <v>2200</v>
      </c>
      <c r="B7" t="s">
        <v>86</v>
      </c>
    </row>
    <row r="8" spans="1:2" x14ac:dyDescent="0.25">
      <c r="A8" s="2">
        <v>2210</v>
      </c>
      <c r="B8" t="s">
        <v>87</v>
      </c>
    </row>
    <row r="9" spans="1:2" x14ac:dyDescent="0.25">
      <c r="A9" s="2">
        <v>2220</v>
      </c>
      <c r="B9" t="s">
        <v>88</v>
      </c>
    </row>
    <row r="10" spans="1:2" x14ac:dyDescent="0.25">
      <c r="A10" s="2">
        <v>2230</v>
      </c>
      <c r="B10" t="s">
        <v>89</v>
      </c>
    </row>
    <row r="11" spans="1:2" x14ac:dyDescent="0.25">
      <c r="A11" s="2">
        <v>2240</v>
      </c>
      <c r="B11" t="s">
        <v>90</v>
      </c>
    </row>
    <row r="12" spans="1:2" x14ac:dyDescent="0.25">
      <c r="A12" s="2">
        <v>2250</v>
      </c>
      <c r="B12" t="s">
        <v>91</v>
      </c>
    </row>
    <row r="13" spans="1:2" x14ac:dyDescent="0.25">
      <c r="A13" s="2">
        <v>2260</v>
      </c>
      <c r="B13" t="s">
        <v>92</v>
      </c>
    </row>
    <row r="14" spans="1:2" x14ac:dyDescent="0.25">
      <c r="A14" s="2">
        <v>2270</v>
      </c>
      <c r="B14" t="s">
        <v>93</v>
      </c>
    </row>
    <row r="15" spans="1:2" x14ac:dyDescent="0.25">
      <c r="A15" s="2">
        <v>2271</v>
      </c>
      <c r="B15" t="s">
        <v>94</v>
      </c>
    </row>
    <row r="16" spans="1:2" x14ac:dyDescent="0.25">
      <c r="A16" s="2">
        <v>2272</v>
      </c>
      <c r="B16" t="s">
        <v>95</v>
      </c>
    </row>
    <row r="17" spans="1:2" x14ac:dyDescent="0.25">
      <c r="A17" s="2">
        <v>2273</v>
      </c>
      <c r="B17" t="s">
        <v>96</v>
      </c>
    </row>
    <row r="18" spans="1:2" x14ac:dyDescent="0.25">
      <c r="A18" s="2">
        <v>2274</v>
      </c>
      <c r="B18" t="s">
        <v>97</v>
      </c>
    </row>
    <row r="19" spans="1:2" x14ac:dyDescent="0.25">
      <c r="A19" s="2">
        <v>2275</v>
      </c>
      <c r="B19" t="s">
        <v>98</v>
      </c>
    </row>
    <row r="20" spans="1:2" x14ac:dyDescent="0.25">
      <c r="A20" s="2">
        <v>2276</v>
      </c>
      <c r="B20" t="s">
        <v>99</v>
      </c>
    </row>
    <row r="21" spans="1:2" x14ac:dyDescent="0.25">
      <c r="A21" s="2">
        <v>2280</v>
      </c>
      <c r="B21" t="s">
        <v>100</v>
      </c>
    </row>
    <row r="22" spans="1:2" x14ac:dyDescent="0.25">
      <c r="A22" s="2">
        <v>2281</v>
      </c>
      <c r="B22" t="s">
        <v>101</v>
      </c>
    </row>
    <row r="23" spans="1:2" x14ac:dyDescent="0.25">
      <c r="A23" s="2">
        <v>2282</v>
      </c>
      <c r="B23" t="s">
        <v>102</v>
      </c>
    </row>
    <row r="24" spans="1:2" x14ac:dyDescent="0.25">
      <c r="A24" s="2">
        <v>2400</v>
      </c>
      <c r="B24" t="s">
        <v>103</v>
      </c>
    </row>
    <row r="25" spans="1:2" x14ac:dyDescent="0.25">
      <c r="A25" s="2">
        <v>2410</v>
      </c>
      <c r="B25" t="s">
        <v>104</v>
      </c>
    </row>
    <row r="26" spans="1:2" x14ac:dyDescent="0.25">
      <c r="A26" s="2">
        <v>2420</v>
      </c>
      <c r="B26" t="s">
        <v>105</v>
      </c>
    </row>
    <row r="27" spans="1:2" x14ac:dyDescent="0.25">
      <c r="A27" s="2">
        <v>2600</v>
      </c>
      <c r="B27" t="s">
        <v>106</v>
      </c>
    </row>
    <row r="28" spans="1:2" x14ac:dyDescent="0.25">
      <c r="A28" s="2">
        <v>2610</v>
      </c>
      <c r="B28" t="s">
        <v>107</v>
      </c>
    </row>
    <row r="29" spans="1:2" x14ac:dyDescent="0.25">
      <c r="A29" s="2">
        <v>2620</v>
      </c>
      <c r="B29" t="s">
        <v>108</v>
      </c>
    </row>
    <row r="30" spans="1:2" x14ac:dyDescent="0.25">
      <c r="A30" s="2">
        <v>2630</v>
      </c>
      <c r="B30" t="s">
        <v>109</v>
      </c>
    </row>
    <row r="31" spans="1:2" x14ac:dyDescent="0.25">
      <c r="A31" s="2">
        <v>2700</v>
      </c>
      <c r="B31" t="s">
        <v>110</v>
      </c>
    </row>
    <row r="32" spans="1:2" x14ac:dyDescent="0.25">
      <c r="A32" s="2">
        <v>2710</v>
      </c>
      <c r="B32" t="s">
        <v>111</v>
      </c>
    </row>
    <row r="33" spans="1:2" x14ac:dyDescent="0.25">
      <c r="A33" s="2">
        <v>2720</v>
      </c>
      <c r="B33" t="s">
        <v>112</v>
      </c>
    </row>
    <row r="34" spans="1:2" x14ac:dyDescent="0.25">
      <c r="A34" s="2">
        <v>2730</v>
      </c>
      <c r="B34" t="s">
        <v>113</v>
      </c>
    </row>
    <row r="35" spans="1:2" x14ac:dyDescent="0.25">
      <c r="A35" s="2">
        <v>2800</v>
      </c>
      <c r="B35" t="s">
        <v>114</v>
      </c>
    </row>
    <row r="36" spans="1:2" x14ac:dyDescent="0.25">
      <c r="A36" s="2">
        <v>3000</v>
      </c>
      <c r="B36" t="s">
        <v>115</v>
      </c>
    </row>
    <row r="37" spans="1:2" x14ac:dyDescent="0.25">
      <c r="A37" s="2">
        <v>3100</v>
      </c>
      <c r="B37" t="s">
        <v>116</v>
      </c>
    </row>
    <row r="38" spans="1:2" x14ac:dyDescent="0.25">
      <c r="A38" s="2">
        <v>3110</v>
      </c>
      <c r="B38" t="s">
        <v>117</v>
      </c>
    </row>
    <row r="39" spans="1:2" x14ac:dyDescent="0.25">
      <c r="A39" s="2">
        <v>3120</v>
      </c>
      <c r="B39" t="s">
        <v>118</v>
      </c>
    </row>
    <row r="40" spans="1:2" x14ac:dyDescent="0.25">
      <c r="A40" s="2">
        <v>3121</v>
      </c>
      <c r="B40" t="s">
        <v>119</v>
      </c>
    </row>
    <row r="41" spans="1:2" x14ac:dyDescent="0.25">
      <c r="A41" s="2">
        <v>3122</v>
      </c>
      <c r="B41" t="s">
        <v>120</v>
      </c>
    </row>
    <row r="42" spans="1:2" x14ac:dyDescent="0.25">
      <c r="A42" s="2">
        <v>3130</v>
      </c>
      <c r="B42" t="s">
        <v>121</v>
      </c>
    </row>
    <row r="43" spans="1:2" x14ac:dyDescent="0.25">
      <c r="A43" s="2">
        <v>3131</v>
      </c>
      <c r="B43" t="s">
        <v>122</v>
      </c>
    </row>
    <row r="44" spans="1:2" x14ac:dyDescent="0.25">
      <c r="A44" s="2">
        <v>3132</v>
      </c>
      <c r="B44" t="s">
        <v>123</v>
      </c>
    </row>
    <row r="45" spans="1:2" x14ac:dyDescent="0.25">
      <c r="A45" s="2">
        <v>3140</v>
      </c>
      <c r="B45" t="s">
        <v>124</v>
      </c>
    </row>
    <row r="46" spans="1:2" x14ac:dyDescent="0.25">
      <c r="A46" s="2">
        <v>3141</v>
      </c>
      <c r="B46" t="s">
        <v>125</v>
      </c>
    </row>
    <row r="47" spans="1:2" x14ac:dyDescent="0.25">
      <c r="A47" s="2">
        <v>3142</v>
      </c>
      <c r="B47" t="s">
        <v>126</v>
      </c>
    </row>
    <row r="48" spans="1:2" x14ac:dyDescent="0.25">
      <c r="A48" s="2">
        <v>3143</v>
      </c>
      <c r="B48" t="s">
        <v>127</v>
      </c>
    </row>
    <row r="49" spans="1:2" x14ac:dyDescent="0.25">
      <c r="A49" s="2">
        <v>3150</v>
      </c>
      <c r="B49" t="s">
        <v>128</v>
      </c>
    </row>
    <row r="50" spans="1:2" x14ac:dyDescent="0.25">
      <c r="A50" s="2">
        <v>3160</v>
      </c>
      <c r="B50" t="s">
        <v>129</v>
      </c>
    </row>
    <row r="51" spans="1:2" x14ac:dyDescent="0.25">
      <c r="A51" s="2">
        <v>3200</v>
      </c>
      <c r="B51" t="s">
        <v>130</v>
      </c>
    </row>
    <row r="52" spans="1:2" x14ac:dyDescent="0.25">
      <c r="A52" s="2">
        <v>3210</v>
      </c>
      <c r="B52" t="s">
        <v>131</v>
      </c>
    </row>
    <row r="53" spans="1:2" x14ac:dyDescent="0.25">
      <c r="A53" s="2">
        <v>3220</v>
      </c>
      <c r="B53" t="s">
        <v>132</v>
      </c>
    </row>
    <row r="54" spans="1:2" x14ac:dyDescent="0.25">
      <c r="A54" s="2">
        <v>3230</v>
      </c>
      <c r="B54" t="s">
        <v>133</v>
      </c>
    </row>
    <row r="55" spans="1:2" x14ac:dyDescent="0.25">
      <c r="A55" s="2">
        <v>3240</v>
      </c>
      <c r="B55" t="s">
        <v>134</v>
      </c>
    </row>
    <row r="56" spans="1:2" x14ac:dyDescent="0.25">
      <c r="A56" s="2">
        <v>9000</v>
      </c>
      <c r="B56" t="s">
        <v>135</v>
      </c>
    </row>
  </sheetData>
  <sheetProtection password="8805" sheet="1" objects="1" scenarios="1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6</vt:i4>
      </vt:variant>
    </vt:vector>
  </HeadingPairs>
  <TitlesOfParts>
    <vt:vector size="6" baseType="lpstr">
      <vt:lpstr>Список планів</vt:lpstr>
      <vt:lpstr>Тип процедури</vt:lpstr>
      <vt:lpstr>Валюти</vt:lpstr>
      <vt:lpstr>Рік</vt:lpstr>
      <vt:lpstr>Початок проведення закупівлі</vt:lpstr>
      <vt:lpstr>КЕКВ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Анастасія Полякова</cp:lastModifiedBy>
  <cp:lastPrinted>2024-03-26T10:38:52Z</cp:lastPrinted>
  <dcterms:created xsi:type="dcterms:W3CDTF">2016-08-26T07:59:59Z</dcterms:created>
  <dcterms:modified xsi:type="dcterms:W3CDTF">2024-04-02T07:45:50Z</dcterms:modified>
</cp:coreProperties>
</file>